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<sst xmlns="http://schemas.openxmlformats.org/spreadsheetml/2006/main" count="218" uniqueCount="106">
  <si>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</si>
  <si>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</si>
  <si>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</si>
  <si>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</si>
  <si>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</si>
  <si>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</si>
  <si>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</si>
  <si>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</si>
  <si>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</si>
  <si>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</si>
  <si>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</si>
  <si>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</si>
  <si>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</si>
  <si>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</si>
  <si>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</si>
  <si>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</si>
  <si>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</si>
  <si>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</si>
  <si>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</si>
  <si>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</si>
  <si>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</si>
  <si>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</si>
  <si>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</si>
  <si>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</si>
  <si>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</si>
  <si>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</si>
  <si>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</si>
  <si>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</si>
  <si>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</si>
  <si>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</si>
  <si>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</si>
  <si>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</si>
  <si>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</si>
  <si>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</si>
  <si>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</si>
  <si>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</si>
  <si>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</si>
  <si>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</si>
  <si>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</si>
  <si>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</si>
  <si>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</si>
  <si>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</si>
  <si>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</si>
  <si>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</si>
  <si>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</si>
  <si>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</si>
  <si>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</si>
  <si>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</si>
  <si>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</si>
  <si>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</si>
  <si>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</si>
  <si>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</si>
  <si>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</si>
  <si>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</si>
  <si>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</si>
  <si>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</si>
  <si>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</si>
  <si>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</si>
  <si>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</si>
  <si>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</si>
  <si>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</si>
  <si>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</si>
  <si>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</si>
  <si>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</si>
  <si>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</si>
  <si>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</si>
  <si>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</si>
  <si>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</si>
  <si>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</si>
  <si>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</si>
  <si>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</si>
  <si>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</si>
  <si>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</si>
  <si>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</si>
  <si>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</si>
  <si>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</si>
  <si>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</si>
  <si>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</si>
  <si>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</si>
  <si>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</si>
  <si>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</si>
  <si>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</si>
  <si>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</si>
  <si>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</si>
  <si>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</si>
  <si>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</si>
  <si>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</si>
  <si>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</si>
  <si>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</si>
  <si>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</si>
  <si>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</si>
  <si>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</si>
  <si>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羅臼町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</si>
  <si>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</si>
  <si>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</si>
  <si>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</si>
  <si>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</si>
  <si>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</si>
  <si>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</si>
  <si>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</si>
  <si>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</si>
  <si>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</si>
  <si>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</si>
  <si>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当町の水道事業の経営は、平成26年度から収入不足が生じ、給水収益以外に頼らざるを得ない状況であり、企業債の償還額が減少し始める平成35年度までは、厳しい状況が続く見込みである。
　現在は、平成24年度に策定した「羅臼町公営企業経営計画」に基づき経営しており、老朽管や浄水場の更新については、平成28年度から始まった「第７期羅臼町総合計画」とも連動し、長期的に施設整備を進めていく予定である。また、経営比較分析や、経営戦略ガイドラインを基に実効性のある「経営戦略」を策定中である。
</t>
    <rPh sb="235" eb="236">
      <t>チュウ</t>
    </rPh>
    <phoneticPr fontId="4"/>
  </si>
  <si>
    <t>①継続的に100％を上回る黒字経営が続いているが、給水収益以外の収入に依存しており、料金回収率の状況と併せて経営改善を図っていく必要がある。
②過去において発生した累積欠損金を、毎年少しずつ減らしているものの、未だ高い比率となっている。0％となるよう経営改善を図っていく必要がある。
③100％を上回っており、1年以内の支払能力はあるものの、平成26年度から激減している。これは、平成25年度に大規模な建設改良工事を企業債を起こさず行ったため、現金預金が減少したためである。
④当該指標の明確な数値基準はないが、類似団体平均値より数値は高くなっており、企業債の償還が経営を悪化させる大きな要因となっている。
⑤毎年度100％を下回っており、給水に係る費用を給水収益以外の収入で賄われている。このことから、適切な料金収入の確保が求められている。
⑥有収水量1㎥あたりの費用を表す指標であり、当該指標の明確な数値基準はないが、類似団体平均値より上回っており、維持管理費の削減といった経営改善が必要である。
⑦当該指標の明確な数値基準はないが、継続的に類似団体平均値より上回っており、施設は効率的に利用されている。
⑧施設の稼働が収益につながっているかを判断する指標であるが、100％を大きく下回り、効率性が悪い。このことから、漏水等の原因を特定し、その対策を講じる必要がある。
　以上、いずれの指標をみても厳しい経営状況であり、料金の見直し等、経営改善が必要となっている。</t>
    <phoneticPr fontId="4"/>
  </si>
  <si>
    <t>①当該指標の明確な数値基準はないが、法定耐用年数の50％台で微増し、施設全体の老朽化が進んでおり、類似団体平均値を上回っている。なお、平成26年度の増加は会計基準の見直しによるみなし償却制度廃止に伴う増加である。
②平成27年度の当該値が「73.17」となっているが「1.22」の誤りである。（決算統計数値の計上誤りによるもの。）
　当該指標の明確な数値基準はないが、類似団体平均値より低く、数値も横ばいである。平成25年度以降は、平成24年度より微減しているが、これらは管路更新によるものである。
③当該指標の明確な数値基準はないが、類似団体平均より低く、当該値は0.0％である。管路敷設依頼、一度も更新をできていないかったが、平成24年度40ｍ、平成25年度1,315ｍ、平成26年度104ｍ更新している。しかしながら、更新した延長が短いため、当該値は0.0％と表示されている。
　以上、数値的には概ね良好であるが、法定耐用年数を大幅に超えた老朽管も多く、更新が必要となっている。しかしながら、経営状況、地形等の要因により、いかに更新していくか課題となっている。</t>
    <rPh sb="34" eb="36">
      <t>シセツ</t>
    </rPh>
    <rPh sb="36" eb="38">
      <t>ゼンタイ</t>
    </rPh>
    <rPh sb="39" eb="42">
      <t>ロウキュウカ</t>
    </rPh>
    <rPh sb="43" eb="44">
      <t>スス</t>
    </rPh>
    <rPh sb="108" eb="110">
      <t>ヘイセイ</t>
    </rPh>
    <rPh sb="112" eb="113">
      <t>ネン</t>
    </rPh>
    <rPh sb="113" eb="114">
      <t>ド</t>
    </rPh>
    <rPh sb="115" eb="117">
      <t>トウガイ</t>
    </rPh>
    <rPh sb="117" eb="118">
      <t>チ</t>
    </rPh>
    <rPh sb="140" eb="141">
      <t>アヤマ</t>
    </rPh>
    <rPh sb="147" eb="149">
      <t>ケッサン</t>
    </rPh>
    <rPh sb="149" eb="151">
      <t>トウケイ</t>
    </rPh>
    <rPh sb="151" eb="153">
      <t>スウチ</t>
    </rPh>
    <rPh sb="154" eb="156">
      <t>ケイジョウ</t>
    </rPh>
    <rPh sb="156" eb="157">
      <t>アヤマ</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</si>
</sst>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494912"/>
        <c:axId val="7549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75494912"/>
        <c:axId val="75496832"/>
      </c:lineChart>
      <c:dateAx>
        <c:axId val="75494912"/>
        <c:scaling>
          <c:orientation val="minMax"/>
        </c:scaling>
        <c:delete val="1"/>
        <c:axPos val="b"/>
        <c:numFmt formatCode="ge" sourceLinked="1"/>
        <c:majorTickMark val="none"/>
        <c:minorTickMark val="none"/>
        <c:tickLblPos val="none"/>
        <c:crossAx val="75496832"/>
        <c:crosses val="autoZero"/>
        <c:auto val="1"/>
        <c:lblOffset val="100"/>
        <c:baseTimeUnit val="years"/>
      </c:dateAx>
      <c:valAx>
        <c:axId val="7549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9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68.599999999999994</c:v>
                </c:pt>
                <c:pt idx="1">
                  <c:v>66.73</c:v>
                </c:pt>
                <c:pt idx="2">
                  <c:v>68.03</c:v>
                </c:pt>
                <c:pt idx="3">
                  <c:v>67.27</c:v>
                </c:pt>
                <c:pt idx="4">
                  <c:v>68.17</c:v>
                </c:pt>
              </c:numCache>
            </c:numRef>
          </c:val>
        </c:ser>
        <c:dLbls>
          <c:showLegendKey val="0"/>
          <c:showVal val="0"/>
          <c:showCatName val="0"/>
          <c:showSerName val="0"/>
          <c:showPercent val="0"/>
          <c:showBubbleSize val="0"/>
        </c:dLbls>
        <c:gapWidth val="150"/>
        <c:axId val="83449728"/>
        <c:axId val="8346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83449728"/>
        <c:axId val="83460096"/>
      </c:lineChart>
      <c:dateAx>
        <c:axId val="83449728"/>
        <c:scaling>
          <c:orientation val="minMax"/>
        </c:scaling>
        <c:delete val="1"/>
        <c:axPos val="b"/>
        <c:numFmt formatCode="ge" sourceLinked="1"/>
        <c:majorTickMark val="none"/>
        <c:minorTickMark val="none"/>
        <c:tickLblPos val="none"/>
        <c:crossAx val="83460096"/>
        <c:crosses val="autoZero"/>
        <c:auto val="1"/>
        <c:lblOffset val="100"/>
        <c:baseTimeUnit val="years"/>
      </c:dateAx>
      <c:valAx>
        <c:axId val="834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49.77</c:v>
                </c:pt>
                <c:pt idx="1">
                  <c:v>51.34</c:v>
                </c:pt>
                <c:pt idx="2">
                  <c:v>49.97</c:v>
                </c:pt>
                <c:pt idx="3">
                  <c:v>47.15</c:v>
                </c:pt>
                <c:pt idx="4">
                  <c:v>44.79</c:v>
                </c:pt>
              </c:numCache>
            </c:numRef>
          </c:val>
        </c:ser>
        <c:dLbls>
          <c:showLegendKey val="0"/>
          <c:showVal val="0"/>
          <c:showCatName val="0"/>
          <c:showSerName val="0"/>
          <c:showPercent val="0"/>
          <c:showBubbleSize val="0"/>
        </c:dLbls>
        <c:gapWidth val="150"/>
        <c:axId val="83494400"/>
        <c:axId val="834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83494400"/>
        <c:axId val="83496320"/>
      </c:lineChart>
      <c:dateAx>
        <c:axId val="83494400"/>
        <c:scaling>
          <c:orientation val="minMax"/>
        </c:scaling>
        <c:delete val="1"/>
        <c:axPos val="b"/>
        <c:numFmt formatCode="ge" sourceLinked="1"/>
        <c:majorTickMark val="none"/>
        <c:minorTickMark val="none"/>
        <c:tickLblPos val="none"/>
        <c:crossAx val="83496320"/>
        <c:crosses val="autoZero"/>
        <c:auto val="1"/>
        <c:lblOffset val="100"/>
        <c:baseTimeUnit val="years"/>
      </c:dateAx>
      <c:valAx>
        <c:axId val="834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127.12</c:v>
                </c:pt>
                <c:pt idx="1">
                  <c:v>129.88999999999999</c:v>
                </c:pt>
                <c:pt idx="2">
                  <c:v>113.32</c:v>
                </c:pt>
                <c:pt idx="3">
                  <c:v>107.74</c:v>
                </c:pt>
                <c:pt idx="4">
                  <c:v>136.15</c:v>
                </c:pt>
              </c:numCache>
            </c:numRef>
          </c:val>
        </c:ser>
        <c:dLbls>
          <c:showLegendKey val="0"/>
          <c:showVal val="0"/>
          <c:showCatName val="0"/>
          <c:showSerName val="0"/>
          <c:showPercent val="0"/>
          <c:showBubbleSize val="0"/>
        </c:dLbls>
        <c:gapWidth val="150"/>
        <c:axId val="76850304"/>
        <c:axId val="768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76850304"/>
        <c:axId val="76852224"/>
      </c:lineChart>
      <c:dateAx>
        <c:axId val="76850304"/>
        <c:scaling>
          <c:orientation val="minMax"/>
        </c:scaling>
        <c:delete val="1"/>
        <c:axPos val="b"/>
        <c:numFmt formatCode="ge" sourceLinked="1"/>
        <c:majorTickMark val="none"/>
        <c:minorTickMark val="none"/>
        <c:tickLblPos val="none"/>
        <c:crossAx val="76852224"/>
        <c:crosses val="autoZero"/>
        <c:auto val="1"/>
        <c:lblOffset val="100"/>
        <c:baseTimeUnit val="years"/>
      </c:dateAx>
      <c:valAx>
        <c:axId val="76852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8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54.71</c:v>
                </c:pt>
                <c:pt idx="1">
                  <c:v>56.3</c:v>
                </c:pt>
                <c:pt idx="2">
                  <c:v>56.71</c:v>
                </c:pt>
                <c:pt idx="3">
                  <c:v>57.29</c:v>
                </c:pt>
                <c:pt idx="4">
                  <c:v>59.12</c:v>
                </c:pt>
              </c:numCache>
            </c:numRef>
          </c:val>
        </c:ser>
        <c:dLbls>
          <c:showLegendKey val="0"/>
          <c:showVal val="0"/>
          <c:showCatName val="0"/>
          <c:showSerName val="0"/>
          <c:showPercent val="0"/>
          <c:showBubbleSize val="0"/>
        </c:dLbls>
        <c:gapWidth val="150"/>
        <c:axId val="76886784"/>
        <c:axId val="768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76886784"/>
        <c:axId val="76888704"/>
      </c:lineChart>
      <c:dateAx>
        <c:axId val="76886784"/>
        <c:scaling>
          <c:orientation val="minMax"/>
        </c:scaling>
        <c:delete val="1"/>
        <c:axPos val="b"/>
        <c:numFmt formatCode="ge" sourceLinked="1"/>
        <c:majorTickMark val="none"/>
        <c:minorTickMark val="none"/>
        <c:tickLblPos val="none"/>
        <c:crossAx val="76888704"/>
        <c:crosses val="autoZero"/>
        <c:auto val="1"/>
        <c:lblOffset val="100"/>
        <c:baseTimeUnit val="years"/>
      </c:dateAx>
      <c:valAx>
        <c:axId val="768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1.27</c:v>
                </c:pt>
                <c:pt idx="1">
                  <c:v>1.27</c:v>
                </c:pt>
                <c:pt idx="2">
                  <c:v>1.22</c:v>
                </c:pt>
                <c:pt idx="3">
                  <c:v>1.22</c:v>
                </c:pt>
                <c:pt idx="4">
                  <c:v>73.17</c:v>
                </c:pt>
              </c:numCache>
            </c:numRef>
          </c:val>
        </c:ser>
        <c:dLbls>
          <c:showLegendKey val="0"/>
          <c:showVal val="0"/>
          <c:showCatName val="0"/>
          <c:showSerName val="0"/>
          <c:showPercent val="0"/>
          <c:showBubbleSize val="0"/>
        </c:dLbls>
        <c:gapWidth val="150"/>
        <c:axId val="76935552"/>
        <c:axId val="769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76935552"/>
        <c:axId val="76937472"/>
      </c:lineChart>
      <c:dateAx>
        <c:axId val="76935552"/>
        <c:scaling>
          <c:orientation val="minMax"/>
        </c:scaling>
        <c:delete val="1"/>
        <c:axPos val="b"/>
        <c:numFmt formatCode="ge" sourceLinked="1"/>
        <c:majorTickMark val="none"/>
        <c:minorTickMark val="none"/>
        <c:tickLblPos val="none"/>
        <c:crossAx val="76937472"/>
        <c:crosses val="autoZero"/>
        <c:auto val="1"/>
        <c:lblOffset val="100"/>
        <c:baseTimeUnit val="years"/>
      </c:dateAx>
      <c:valAx>
        <c:axId val="769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312.77999999999997</c:v>
                </c:pt>
                <c:pt idx="1">
                  <c:v>254.88</c:v>
                </c:pt>
                <c:pt idx="2">
                  <c:v>248.79</c:v>
                </c:pt>
                <c:pt idx="3">
                  <c:v>168.63</c:v>
                </c:pt>
                <c:pt idx="4">
                  <c:v>136.05000000000001</c:v>
                </c:pt>
              </c:numCache>
            </c:numRef>
          </c:val>
        </c:ser>
        <c:dLbls>
          <c:showLegendKey val="0"/>
          <c:showVal val="0"/>
          <c:showCatName val="0"/>
          <c:showSerName val="0"/>
          <c:showPercent val="0"/>
          <c:showBubbleSize val="0"/>
        </c:dLbls>
        <c:gapWidth val="150"/>
        <c:axId val="78750080"/>
        <c:axId val="787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78750080"/>
        <c:axId val="78752000"/>
      </c:lineChart>
      <c:dateAx>
        <c:axId val="78750080"/>
        <c:scaling>
          <c:orientation val="minMax"/>
        </c:scaling>
        <c:delete val="1"/>
        <c:axPos val="b"/>
        <c:numFmt formatCode="ge" sourceLinked="1"/>
        <c:majorTickMark val="none"/>
        <c:minorTickMark val="none"/>
        <c:tickLblPos val="none"/>
        <c:crossAx val="78752000"/>
        <c:crosses val="autoZero"/>
        <c:auto val="1"/>
        <c:lblOffset val="100"/>
        <c:baseTimeUnit val="years"/>
      </c:dateAx>
      <c:valAx>
        <c:axId val="78752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7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13094.15</c:v>
                </c:pt>
                <c:pt idx="1">
                  <c:v>10486.8</c:v>
                </c:pt>
                <c:pt idx="2">
                  <c:v>0</c:v>
                </c:pt>
                <c:pt idx="3">
                  <c:v>194.93</c:v>
                </c:pt>
                <c:pt idx="4">
                  <c:v>1267.46</c:v>
                </c:pt>
              </c:numCache>
            </c:numRef>
          </c:val>
        </c:ser>
        <c:dLbls>
          <c:showLegendKey val="0"/>
          <c:showVal val="0"/>
          <c:showCatName val="0"/>
          <c:showSerName val="0"/>
          <c:showPercent val="0"/>
          <c:showBubbleSize val="0"/>
        </c:dLbls>
        <c:gapWidth val="150"/>
        <c:axId val="78790656"/>
        <c:axId val="787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78790656"/>
        <c:axId val="78792576"/>
      </c:lineChart>
      <c:dateAx>
        <c:axId val="78790656"/>
        <c:scaling>
          <c:orientation val="minMax"/>
        </c:scaling>
        <c:delete val="1"/>
        <c:axPos val="b"/>
        <c:numFmt formatCode="ge" sourceLinked="1"/>
        <c:majorTickMark val="none"/>
        <c:minorTickMark val="none"/>
        <c:tickLblPos val="none"/>
        <c:crossAx val="78792576"/>
        <c:crosses val="autoZero"/>
        <c:auto val="1"/>
        <c:lblOffset val="100"/>
        <c:baseTimeUnit val="years"/>
      </c:dateAx>
      <c:valAx>
        <c:axId val="78792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7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761.67</c:v>
                </c:pt>
                <c:pt idx="1">
                  <c:v>706.81</c:v>
                </c:pt>
                <c:pt idx="2">
                  <c:v>673.08</c:v>
                </c:pt>
                <c:pt idx="3">
                  <c:v>656.96</c:v>
                </c:pt>
                <c:pt idx="4">
                  <c:v>618.11</c:v>
                </c:pt>
              </c:numCache>
            </c:numRef>
          </c:val>
        </c:ser>
        <c:dLbls>
          <c:showLegendKey val="0"/>
          <c:showVal val="0"/>
          <c:showCatName val="0"/>
          <c:showSerName val="0"/>
          <c:showPercent val="0"/>
          <c:showBubbleSize val="0"/>
        </c:dLbls>
        <c:gapWidth val="150"/>
        <c:axId val="78810496"/>
        <c:axId val="788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78810496"/>
        <c:axId val="78829056"/>
      </c:lineChart>
      <c:dateAx>
        <c:axId val="78810496"/>
        <c:scaling>
          <c:orientation val="minMax"/>
        </c:scaling>
        <c:delete val="1"/>
        <c:axPos val="b"/>
        <c:numFmt formatCode="ge" sourceLinked="1"/>
        <c:majorTickMark val="none"/>
        <c:minorTickMark val="none"/>
        <c:tickLblPos val="none"/>
        <c:crossAx val="78829056"/>
        <c:crosses val="autoZero"/>
        <c:auto val="1"/>
        <c:lblOffset val="100"/>
        <c:baseTimeUnit val="years"/>
      </c:dateAx>
      <c:valAx>
        <c:axId val="7882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8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97.57</c:v>
                </c:pt>
                <c:pt idx="1">
                  <c:v>99.61</c:v>
                </c:pt>
                <c:pt idx="2">
                  <c:v>95.83</c:v>
                </c:pt>
                <c:pt idx="3">
                  <c:v>90.96</c:v>
                </c:pt>
                <c:pt idx="4">
                  <c:v>94.82</c:v>
                </c:pt>
              </c:numCache>
            </c:numRef>
          </c:val>
        </c:ser>
        <c:dLbls>
          <c:showLegendKey val="0"/>
          <c:showVal val="0"/>
          <c:showCatName val="0"/>
          <c:showSerName val="0"/>
          <c:showPercent val="0"/>
          <c:showBubbleSize val="0"/>
        </c:dLbls>
        <c:gapWidth val="150"/>
        <c:axId val="83319808"/>
        <c:axId val="8332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83319808"/>
        <c:axId val="83326080"/>
      </c:lineChart>
      <c:dateAx>
        <c:axId val="83319808"/>
        <c:scaling>
          <c:orientation val="minMax"/>
        </c:scaling>
        <c:delete val="1"/>
        <c:axPos val="b"/>
        <c:numFmt formatCode="ge" sourceLinked="1"/>
        <c:majorTickMark val="none"/>
        <c:minorTickMark val="none"/>
        <c:tickLblPos val="none"/>
        <c:crossAx val="83326080"/>
        <c:crosses val="autoZero"/>
        <c:auto val="1"/>
        <c:lblOffset val="100"/>
        <c:baseTimeUnit val="years"/>
      </c:dateAx>
      <c:valAx>
        <c:axId val="833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324.08</c:v>
                </c:pt>
                <c:pt idx="1">
                  <c:v>317.83</c:v>
                </c:pt>
                <c:pt idx="2">
                  <c:v>322.97000000000003</c:v>
                </c:pt>
                <c:pt idx="3">
                  <c:v>342.05</c:v>
                </c:pt>
                <c:pt idx="4">
                  <c:v>327.69</c:v>
                </c:pt>
              </c:numCache>
            </c:numRef>
          </c:val>
        </c:ser>
        <c:dLbls>
          <c:showLegendKey val="0"/>
          <c:showVal val="0"/>
          <c:showCatName val="0"/>
          <c:showSerName val="0"/>
          <c:showPercent val="0"/>
          <c:showBubbleSize val="0"/>
        </c:dLbls>
        <c:gapWidth val="150"/>
        <c:axId val="83360000"/>
        <c:axId val="8342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83360000"/>
        <c:axId val="83427712"/>
      </c:lineChart>
      <c:dateAx>
        <c:axId val="83360000"/>
        <c:scaling>
          <c:orientation val="minMax"/>
        </c:scaling>
        <c:delete val="1"/>
        <c:axPos val="b"/>
        <c:numFmt formatCode="ge" sourceLinked="1"/>
        <c:majorTickMark val="none"/>
        <c:minorTickMark val="none"/>
        <c:tickLblPos val="none"/>
        <c:crossAx val="83427712"/>
        <c:crosses val="autoZero"/>
        <c:auto val="1"/>
        <c:lblOffset val="100"/>
        <c:baseTimeUnit val="years"/>
      </c:dateAx>
      <c:valAx>
        <c:axId val="8342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6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16" zoomScaleNormal="10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北海道　羅臼町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5478</v>
      </c>
      <c r="AJ8" s="75"/>
      <c r="AK8" s="75"/>
      <c r="AL8" s="75"/>
      <c r="AM8" s="75"/>
      <c r="AN8" s="75"/>
      <c r="AO8" s="75"/>
      <c r="AP8" s="76"/>
      <c r="AQ8" s="57">
        <f>データ!R6</f>
        <v>397.72</v>
      </c>
      <c r="AR8" s="57"/>
      <c r="AS8" s="57"/>
      <c r="AT8" s="57"/>
      <c r="AU8" s="57"/>
      <c r="AV8" s="57"/>
      <c r="AW8" s="57"/>
      <c r="AX8" s="57"/>
      <c r="AY8" s="57">
        <f>データ!S6</f>
        <v>13.77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25.75</v>
      </c>
      <c r="K10" s="57"/>
      <c r="L10" s="57"/>
      <c r="M10" s="57"/>
      <c r="N10" s="57"/>
      <c r="O10" s="57"/>
      <c r="P10" s="57"/>
      <c r="Q10" s="57"/>
      <c r="R10" s="57">
        <f>データ!O6</f>
        <v>98.98</v>
      </c>
      <c r="S10" s="57"/>
      <c r="T10" s="57"/>
      <c r="U10" s="57"/>
      <c r="V10" s="57"/>
      <c r="W10" s="57"/>
      <c r="X10" s="57"/>
      <c r="Y10" s="57"/>
      <c r="Z10" s="65">
        <f>データ!P6</f>
        <v>6360</v>
      </c>
      <c r="AA10" s="65"/>
      <c r="AB10" s="65"/>
      <c r="AC10" s="65"/>
      <c r="AD10" s="65"/>
      <c r="AE10" s="65"/>
      <c r="AF10" s="65"/>
      <c r="AG10" s="65"/>
      <c r="AH10" s="2"/>
      <c r="AI10" s="65">
        <f>データ!T6</f>
        <v>5322</v>
      </c>
      <c r="AJ10" s="65"/>
      <c r="AK10" s="65"/>
      <c r="AL10" s="65"/>
      <c r="AM10" s="65"/>
      <c r="AN10" s="65"/>
      <c r="AO10" s="65"/>
      <c r="AP10" s="65"/>
      <c r="AQ10" s="57">
        <f>データ!U6</f>
        <v>5.8</v>
      </c>
      <c r="AR10" s="57"/>
      <c r="AS10" s="57"/>
      <c r="AT10" s="57"/>
      <c r="AU10" s="57"/>
      <c r="AV10" s="57"/>
      <c r="AW10" s="57"/>
      <c r="AX10" s="57"/>
      <c r="AY10" s="57">
        <f>データ!V6</f>
        <v>917.59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104</v>
      </c>
      <c r="BM16" s="91"/>
      <c r="BN16" s="91"/>
      <c r="BO16" s="91"/>
      <c r="BP16" s="91"/>
      <c r="BQ16" s="91"/>
      <c r="BR16" s="91"/>
      <c r="BS16" s="91"/>
      <c r="BT16" s="91"/>
      <c r="BU16" s="91"/>
      <c r="BV16" s="91"/>
      <c r="BW16" s="91"/>
      <c r="BX16" s="91"/>
      <c r="BY16" s="91"/>
      <c r="BZ16" s="9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90"/>
      <c r="BM34" s="91"/>
      <c r="BN34" s="91"/>
      <c r="BO34" s="91"/>
      <c r="BP34" s="91"/>
      <c r="BQ34" s="91"/>
      <c r="BR34" s="91"/>
      <c r="BS34" s="91"/>
      <c r="BT34" s="91"/>
      <c r="BU34" s="91"/>
      <c r="BV34" s="91"/>
      <c r="BW34" s="91"/>
      <c r="BX34" s="91"/>
      <c r="BY34" s="91"/>
      <c r="BZ34" s="92"/>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90"/>
      <c r="BM35" s="91"/>
      <c r="BN35" s="91"/>
      <c r="BO35" s="91"/>
      <c r="BP35" s="91"/>
      <c r="BQ35" s="91"/>
      <c r="BR35" s="91"/>
      <c r="BS35" s="91"/>
      <c r="BT35" s="91"/>
      <c r="BU35" s="91"/>
      <c r="BV35" s="91"/>
      <c r="BW35" s="91"/>
      <c r="BX35" s="91"/>
      <c r="BY35" s="91"/>
      <c r="BZ35" s="9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93" t="s">
        <v>105</v>
      </c>
      <c r="BM47" s="94"/>
      <c r="BN47" s="94"/>
      <c r="BO47" s="94"/>
      <c r="BP47" s="94"/>
      <c r="BQ47" s="94"/>
      <c r="BR47" s="94"/>
      <c r="BS47" s="94"/>
      <c r="BT47" s="94"/>
      <c r="BU47" s="94"/>
      <c r="BV47" s="94"/>
      <c r="BW47" s="94"/>
      <c r="BX47" s="94"/>
      <c r="BY47" s="94"/>
      <c r="BZ47" s="9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93"/>
      <c r="BM48" s="94"/>
      <c r="BN48" s="94"/>
      <c r="BO48" s="94"/>
      <c r="BP48" s="94"/>
      <c r="BQ48" s="94"/>
      <c r="BR48" s="94"/>
      <c r="BS48" s="94"/>
      <c r="BT48" s="94"/>
      <c r="BU48" s="94"/>
      <c r="BV48" s="94"/>
      <c r="BW48" s="94"/>
      <c r="BX48" s="94"/>
      <c r="BY48" s="94"/>
      <c r="BZ48" s="9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93"/>
      <c r="BM49" s="94"/>
      <c r="BN49" s="94"/>
      <c r="BO49" s="94"/>
      <c r="BP49" s="94"/>
      <c r="BQ49" s="94"/>
      <c r="BR49" s="94"/>
      <c r="BS49" s="94"/>
      <c r="BT49" s="94"/>
      <c r="BU49" s="94"/>
      <c r="BV49" s="94"/>
      <c r="BW49" s="94"/>
      <c r="BX49" s="94"/>
      <c r="BY49" s="94"/>
      <c r="BZ49" s="9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93"/>
      <c r="BM50" s="94"/>
      <c r="BN50" s="94"/>
      <c r="BO50" s="94"/>
      <c r="BP50" s="94"/>
      <c r="BQ50" s="94"/>
      <c r="BR50" s="94"/>
      <c r="BS50" s="94"/>
      <c r="BT50" s="94"/>
      <c r="BU50" s="94"/>
      <c r="BV50" s="94"/>
      <c r="BW50" s="94"/>
      <c r="BX50" s="94"/>
      <c r="BY50" s="94"/>
      <c r="BZ50" s="9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93"/>
      <c r="BM51" s="94"/>
      <c r="BN51" s="94"/>
      <c r="BO51" s="94"/>
      <c r="BP51" s="94"/>
      <c r="BQ51" s="94"/>
      <c r="BR51" s="94"/>
      <c r="BS51" s="94"/>
      <c r="BT51" s="94"/>
      <c r="BU51" s="94"/>
      <c r="BV51" s="94"/>
      <c r="BW51" s="94"/>
      <c r="BX51" s="94"/>
      <c r="BY51" s="94"/>
      <c r="BZ51" s="9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93"/>
      <c r="BM52" s="94"/>
      <c r="BN52" s="94"/>
      <c r="BO52" s="94"/>
      <c r="BP52" s="94"/>
      <c r="BQ52" s="94"/>
      <c r="BR52" s="94"/>
      <c r="BS52" s="94"/>
      <c r="BT52" s="94"/>
      <c r="BU52" s="94"/>
      <c r="BV52" s="94"/>
      <c r="BW52" s="94"/>
      <c r="BX52" s="94"/>
      <c r="BY52" s="94"/>
      <c r="BZ52" s="9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93"/>
      <c r="BM53" s="94"/>
      <c r="BN53" s="94"/>
      <c r="BO53" s="94"/>
      <c r="BP53" s="94"/>
      <c r="BQ53" s="94"/>
      <c r="BR53" s="94"/>
      <c r="BS53" s="94"/>
      <c r="BT53" s="94"/>
      <c r="BU53" s="94"/>
      <c r="BV53" s="94"/>
      <c r="BW53" s="94"/>
      <c r="BX53" s="94"/>
      <c r="BY53" s="94"/>
      <c r="BZ53" s="9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93"/>
      <c r="BM54" s="94"/>
      <c r="BN54" s="94"/>
      <c r="BO54" s="94"/>
      <c r="BP54" s="94"/>
      <c r="BQ54" s="94"/>
      <c r="BR54" s="94"/>
      <c r="BS54" s="94"/>
      <c r="BT54" s="94"/>
      <c r="BU54" s="94"/>
      <c r="BV54" s="94"/>
      <c r="BW54" s="94"/>
      <c r="BX54" s="94"/>
      <c r="BY54" s="94"/>
      <c r="BZ54" s="9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93"/>
      <c r="BM55" s="94"/>
      <c r="BN55" s="94"/>
      <c r="BO55" s="94"/>
      <c r="BP55" s="94"/>
      <c r="BQ55" s="94"/>
      <c r="BR55" s="94"/>
      <c r="BS55" s="94"/>
      <c r="BT55" s="94"/>
      <c r="BU55" s="94"/>
      <c r="BV55" s="94"/>
      <c r="BW55" s="94"/>
      <c r="BX55" s="94"/>
      <c r="BY55" s="94"/>
      <c r="BZ55" s="95"/>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93"/>
      <c r="BM56" s="94"/>
      <c r="BN56" s="94"/>
      <c r="BO56" s="94"/>
      <c r="BP56" s="94"/>
      <c r="BQ56" s="94"/>
      <c r="BR56" s="94"/>
      <c r="BS56" s="94"/>
      <c r="BT56" s="94"/>
      <c r="BU56" s="94"/>
      <c r="BV56" s="94"/>
      <c r="BW56" s="94"/>
      <c r="BX56" s="94"/>
      <c r="BY56" s="94"/>
      <c r="BZ56" s="95"/>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93"/>
      <c r="BM57" s="94"/>
      <c r="BN57" s="94"/>
      <c r="BO57" s="94"/>
      <c r="BP57" s="94"/>
      <c r="BQ57" s="94"/>
      <c r="BR57" s="94"/>
      <c r="BS57" s="94"/>
      <c r="BT57" s="94"/>
      <c r="BU57" s="94"/>
      <c r="BV57" s="94"/>
      <c r="BW57" s="94"/>
      <c r="BX57" s="94"/>
      <c r="BY57" s="94"/>
      <c r="BZ57" s="9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3"/>
      <c r="BM58" s="94"/>
      <c r="BN58" s="94"/>
      <c r="BO58" s="94"/>
      <c r="BP58" s="94"/>
      <c r="BQ58" s="94"/>
      <c r="BR58" s="94"/>
      <c r="BS58" s="94"/>
      <c r="BT58" s="94"/>
      <c r="BU58" s="94"/>
      <c r="BV58" s="94"/>
      <c r="BW58" s="94"/>
      <c r="BX58" s="94"/>
      <c r="BY58" s="94"/>
      <c r="BZ58" s="9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3"/>
      <c r="BM59" s="94"/>
      <c r="BN59" s="94"/>
      <c r="BO59" s="94"/>
      <c r="BP59" s="94"/>
      <c r="BQ59" s="94"/>
      <c r="BR59" s="94"/>
      <c r="BS59" s="94"/>
      <c r="BT59" s="94"/>
      <c r="BU59" s="94"/>
      <c r="BV59" s="94"/>
      <c r="BW59" s="94"/>
      <c r="BX59" s="94"/>
      <c r="BY59" s="94"/>
      <c r="BZ59" s="95"/>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93"/>
      <c r="BM60" s="94"/>
      <c r="BN60" s="94"/>
      <c r="BO60" s="94"/>
      <c r="BP60" s="94"/>
      <c r="BQ60" s="94"/>
      <c r="BR60" s="94"/>
      <c r="BS60" s="94"/>
      <c r="BT60" s="94"/>
      <c r="BU60" s="94"/>
      <c r="BV60" s="94"/>
      <c r="BW60" s="94"/>
      <c r="BX60" s="94"/>
      <c r="BY60" s="94"/>
      <c r="BZ60" s="95"/>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93"/>
      <c r="BM61" s="94"/>
      <c r="BN61" s="94"/>
      <c r="BO61" s="94"/>
      <c r="BP61" s="94"/>
      <c r="BQ61" s="94"/>
      <c r="BR61" s="94"/>
      <c r="BS61" s="94"/>
      <c r="BT61" s="94"/>
      <c r="BU61" s="94"/>
      <c r="BV61" s="94"/>
      <c r="BW61" s="94"/>
      <c r="BX61" s="94"/>
      <c r="BY61" s="94"/>
      <c r="BZ61" s="9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93"/>
      <c r="BM62" s="94"/>
      <c r="BN62" s="94"/>
      <c r="BO62" s="94"/>
      <c r="BP62" s="94"/>
      <c r="BQ62" s="94"/>
      <c r="BR62" s="94"/>
      <c r="BS62" s="94"/>
      <c r="BT62" s="94"/>
      <c r="BU62" s="94"/>
      <c r="BV62" s="94"/>
      <c r="BW62" s="94"/>
      <c r="BX62" s="94"/>
      <c r="BY62" s="94"/>
      <c r="BZ62" s="9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3"/>
      <c r="BM63" s="94"/>
      <c r="BN63" s="94"/>
      <c r="BO63" s="94"/>
      <c r="BP63" s="94"/>
      <c r="BQ63" s="94"/>
      <c r="BR63" s="94"/>
      <c r="BS63" s="94"/>
      <c r="BT63" s="94"/>
      <c r="BU63" s="94"/>
      <c r="BV63" s="94"/>
      <c r="BW63" s="94"/>
      <c r="BX63" s="94"/>
      <c r="BY63" s="94"/>
      <c r="BZ63" s="9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x14ac:dyDescent="0.15">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x14ac:dyDescent="0.15">
      <c r="A6" s="26" t="s">
        <v>91</v>
      </c>
      <c r="B6" s="31">
        <f>B7</f>
        <v>2015</v>
      </c>
      <c r="C6" s="31">
        <f t="shared" ref="C6:V6" si="3">C7</f>
        <v>16942</v>
      </c>
      <c r="D6" s="31">
        <f t="shared" si="3"/>
        <v>46</v>
      </c>
      <c r="E6" s="31">
        <f t="shared" si="3"/>
        <v>1</v>
      </c>
      <c r="F6" s="31">
        <f t="shared" si="3"/>
        <v>0</v>
      </c>
      <c r="G6" s="31">
        <f t="shared" si="3"/>
        <v>1</v>
      </c>
      <c r="H6" s="31" t="str">
        <f t="shared" si="3"/>
        <v>北海道　羅臼町</v>
      </c>
      <c r="I6" s="31" t="str">
        <f t="shared" si="3"/>
        <v>法適用</v>
      </c>
      <c r="J6" s="31" t="str">
        <f t="shared" si="3"/>
        <v>水道事業</v>
      </c>
      <c r="K6" s="31" t="str">
        <f t="shared" si="3"/>
        <v>末端給水事業</v>
      </c>
      <c r="L6" s="31" t="str">
        <f t="shared" si="3"/>
        <v>A8</v>
      </c>
      <c r="M6" s="32" t="str">
        <f t="shared" si="3"/>
        <v>-</v>
      </c>
      <c r="N6" s="32">
        <f t="shared" si="3"/>
        <v>25.75</v>
      </c>
      <c r="O6" s="32">
        <f t="shared" si="3"/>
        <v>98.98</v>
      </c>
      <c r="P6" s="32">
        <f t="shared" si="3"/>
        <v>6360</v>
      </c>
      <c r="Q6" s="32">
        <f t="shared" si="3"/>
        <v>5478</v>
      </c>
      <c r="R6" s="32">
        <f t="shared" si="3"/>
        <v>397.72</v>
      </c>
      <c r="S6" s="32">
        <f t="shared" si="3"/>
        <v>13.77</v>
      </c>
      <c r="T6" s="32">
        <f t="shared" si="3"/>
        <v>5322</v>
      </c>
      <c r="U6" s="32">
        <f t="shared" si="3"/>
        <v>5.8</v>
      </c>
      <c r="V6" s="32">
        <f t="shared" si="3"/>
        <v>917.59</v>
      </c>
      <c r="W6" s="33">
        <f>IF(W7="",NA(),W7)</f>
        <v>127.12</v>
      </c>
      <c r="X6" s="33">
        <f t="shared" ref="X6:AF6" si="4">IF(X7="",NA(),X7)</f>
        <v>129.88999999999999</v>
      </c>
      <c r="Y6" s="33">
        <f t="shared" si="4"/>
        <v>113.32</v>
      </c>
      <c r="Z6" s="33">
        <f t="shared" si="4"/>
        <v>107.74</v>
      </c>
      <c r="AA6" s="33">
        <f t="shared" si="4"/>
        <v>136.15</v>
      </c>
      <c r="AB6" s="33">
        <f t="shared" si="4"/>
        <v>104.82</v>
      </c>
      <c r="AC6" s="33">
        <f t="shared" si="4"/>
        <v>104.95</v>
      </c>
      <c r="AD6" s="33">
        <f t="shared" si="4"/>
        <v>105.53</v>
      </c>
      <c r="AE6" s="33">
        <f t="shared" si="4"/>
        <v>107.2</v>
      </c>
      <c r="AF6" s="33">
        <f t="shared" si="4"/>
        <v>106.62</v>
      </c>
      <c r="AG6" s="32" t="str">
        <f>IF(AG7="","",IF(AG7="-","【-】","【"&amp;SUBSTITUTE(TEXT(AG7,"#,##0.00"),"-","△")&amp;"】"))</f>
        <v>【113.56】</v>
      </c>
      <c r="AH6" s="33">
        <f>IF(AH7="",NA(),AH7)</f>
        <v>312.77999999999997</v>
      </c>
      <c r="AI6" s="33">
        <f t="shared" ref="AI6:AQ6" si="5">IF(AI7="",NA(),AI7)</f>
        <v>254.88</v>
      </c>
      <c r="AJ6" s="33">
        <f t="shared" si="5"/>
        <v>248.79</v>
      </c>
      <c r="AK6" s="33">
        <f t="shared" si="5"/>
        <v>168.63</v>
      </c>
      <c r="AL6" s="33">
        <f t="shared" si="5"/>
        <v>136.05000000000001</v>
      </c>
      <c r="AM6" s="33">
        <f t="shared" si="5"/>
        <v>26.83</v>
      </c>
      <c r="AN6" s="33">
        <f t="shared" si="5"/>
        <v>26.81</v>
      </c>
      <c r="AO6" s="33">
        <f t="shared" si="5"/>
        <v>28.31</v>
      </c>
      <c r="AP6" s="33">
        <f t="shared" si="5"/>
        <v>13.46</v>
      </c>
      <c r="AQ6" s="33">
        <f t="shared" si="5"/>
        <v>12.59</v>
      </c>
      <c r="AR6" s="32" t="str">
        <f>IF(AR7="","",IF(AR7="-","【-】","【"&amp;SUBSTITUTE(TEXT(AR7,"#,##0.00"),"-","△")&amp;"】"))</f>
        <v>【0.87】</v>
      </c>
      <c r="AS6" s="33">
        <f>IF(AS7="",NA(),AS7)</f>
        <v>13094.15</v>
      </c>
      <c r="AT6" s="33">
        <f t="shared" ref="AT6:BB6" si="6">IF(AT7="",NA(),AT7)</f>
        <v>10486.8</v>
      </c>
      <c r="AU6" s="33" t="str">
        <f t="shared" si="6"/>
        <v>-</v>
      </c>
      <c r="AV6" s="33">
        <f t="shared" si="6"/>
        <v>194.93</v>
      </c>
      <c r="AW6" s="33">
        <f t="shared" si="6"/>
        <v>1267.46</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761.67</v>
      </c>
      <c r="BE6" s="33">
        <f t="shared" ref="BE6:BM6" si="7">IF(BE7="",NA(),BE7)</f>
        <v>706.81</v>
      </c>
      <c r="BF6" s="33">
        <f t="shared" si="7"/>
        <v>673.08</v>
      </c>
      <c r="BG6" s="33">
        <f t="shared" si="7"/>
        <v>656.96</v>
      </c>
      <c r="BH6" s="33">
        <f t="shared" si="7"/>
        <v>618.11</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97.57</v>
      </c>
      <c r="BP6" s="33">
        <f t="shared" ref="BP6:BX6" si="8">IF(BP7="",NA(),BP7)</f>
        <v>99.61</v>
      </c>
      <c r="BQ6" s="33">
        <f t="shared" si="8"/>
        <v>95.83</v>
      </c>
      <c r="BR6" s="33">
        <f t="shared" si="8"/>
        <v>90.96</v>
      </c>
      <c r="BS6" s="33">
        <f t="shared" si="8"/>
        <v>94.82</v>
      </c>
      <c r="BT6" s="33">
        <f t="shared" si="8"/>
        <v>90.17</v>
      </c>
      <c r="BU6" s="33">
        <f t="shared" si="8"/>
        <v>90.69</v>
      </c>
      <c r="BV6" s="33">
        <f t="shared" si="8"/>
        <v>90.64</v>
      </c>
      <c r="BW6" s="33">
        <f t="shared" si="8"/>
        <v>93.66</v>
      </c>
      <c r="BX6" s="33">
        <f t="shared" si="8"/>
        <v>92.76</v>
      </c>
      <c r="BY6" s="32" t="str">
        <f>IF(BY7="","",IF(BY7="-","【-】","【"&amp;SUBSTITUTE(TEXT(BY7,"#,##0.00"),"-","△")&amp;"】"))</f>
        <v>【104.99】</v>
      </c>
      <c r="BZ6" s="33">
        <f>IF(BZ7="",NA(),BZ7)</f>
        <v>324.08</v>
      </c>
      <c r="CA6" s="33">
        <f t="shared" ref="CA6:CI6" si="9">IF(CA7="",NA(),CA7)</f>
        <v>317.83</v>
      </c>
      <c r="CB6" s="33">
        <f t="shared" si="9"/>
        <v>322.97000000000003</v>
      </c>
      <c r="CC6" s="33">
        <f t="shared" si="9"/>
        <v>342.05</v>
      </c>
      <c r="CD6" s="33">
        <f t="shared" si="9"/>
        <v>327.69</v>
      </c>
      <c r="CE6" s="33">
        <f t="shared" si="9"/>
        <v>210.28</v>
      </c>
      <c r="CF6" s="33">
        <f t="shared" si="9"/>
        <v>211.08</v>
      </c>
      <c r="CG6" s="33">
        <f t="shared" si="9"/>
        <v>213.52</v>
      </c>
      <c r="CH6" s="33">
        <f t="shared" si="9"/>
        <v>208.21</v>
      </c>
      <c r="CI6" s="33">
        <f t="shared" si="9"/>
        <v>208.67</v>
      </c>
      <c r="CJ6" s="32" t="str">
        <f>IF(CJ7="","",IF(CJ7="-","【-】","【"&amp;SUBSTITUTE(TEXT(CJ7,"#,##0.00"),"-","△")&amp;"】"))</f>
        <v>【163.72】</v>
      </c>
      <c r="CK6" s="33">
        <f>IF(CK7="",NA(),CK7)</f>
        <v>68.599999999999994</v>
      </c>
      <c r="CL6" s="33">
        <f t="shared" ref="CL6:CT6" si="10">IF(CL7="",NA(),CL7)</f>
        <v>66.73</v>
      </c>
      <c r="CM6" s="33">
        <f t="shared" si="10"/>
        <v>68.03</v>
      </c>
      <c r="CN6" s="33">
        <f t="shared" si="10"/>
        <v>67.27</v>
      </c>
      <c r="CO6" s="33">
        <f t="shared" si="10"/>
        <v>68.17</v>
      </c>
      <c r="CP6" s="33">
        <f t="shared" si="10"/>
        <v>50.49</v>
      </c>
      <c r="CQ6" s="33">
        <f t="shared" si="10"/>
        <v>49.69</v>
      </c>
      <c r="CR6" s="33">
        <f t="shared" si="10"/>
        <v>49.77</v>
      </c>
      <c r="CS6" s="33">
        <f t="shared" si="10"/>
        <v>49.22</v>
      </c>
      <c r="CT6" s="33">
        <f t="shared" si="10"/>
        <v>49.08</v>
      </c>
      <c r="CU6" s="32" t="str">
        <f>IF(CU7="","",IF(CU7="-","【-】","【"&amp;SUBSTITUTE(TEXT(CU7,"#,##0.00"),"-","△")&amp;"】"))</f>
        <v>【59.76】</v>
      </c>
      <c r="CV6" s="33">
        <f>IF(CV7="",NA(),CV7)</f>
        <v>49.77</v>
      </c>
      <c r="CW6" s="33">
        <f t="shared" ref="CW6:DE6" si="11">IF(CW7="",NA(),CW7)</f>
        <v>51.34</v>
      </c>
      <c r="CX6" s="33">
        <f t="shared" si="11"/>
        <v>49.97</v>
      </c>
      <c r="CY6" s="33">
        <f t="shared" si="11"/>
        <v>47.15</v>
      </c>
      <c r="CZ6" s="33">
        <f t="shared" si="11"/>
        <v>44.79</v>
      </c>
      <c r="DA6" s="33">
        <f t="shared" si="11"/>
        <v>78.7</v>
      </c>
      <c r="DB6" s="33">
        <f t="shared" si="11"/>
        <v>80.010000000000005</v>
      </c>
      <c r="DC6" s="33">
        <f t="shared" si="11"/>
        <v>79.98</v>
      </c>
      <c r="DD6" s="33">
        <f t="shared" si="11"/>
        <v>79.48</v>
      </c>
      <c r="DE6" s="33">
        <f t="shared" si="11"/>
        <v>79.3</v>
      </c>
      <c r="DF6" s="32" t="str">
        <f>IF(DF7="","",IF(DF7="-","【-】","【"&amp;SUBSTITUTE(TEXT(DF7,"#,##0.00"),"-","△")&amp;"】"))</f>
        <v>【89.95】</v>
      </c>
      <c r="DG6" s="33">
        <f>IF(DG7="",NA(),DG7)</f>
        <v>54.71</v>
      </c>
      <c r="DH6" s="33">
        <f t="shared" ref="DH6:DP6" si="12">IF(DH7="",NA(),DH7)</f>
        <v>56.3</v>
      </c>
      <c r="DI6" s="33">
        <f t="shared" si="12"/>
        <v>56.71</v>
      </c>
      <c r="DJ6" s="33">
        <f t="shared" si="12"/>
        <v>57.29</v>
      </c>
      <c r="DK6" s="33">
        <f t="shared" si="12"/>
        <v>59.12</v>
      </c>
      <c r="DL6" s="33">
        <f t="shared" si="12"/>
        <v>34.24</v>
      </c>
      <c r="DM6" s="33">
        <f t="shared" si="12"/>
        <v>35.18</v>
      </c>
      <c r="DN6" s="33">
        <f t="shared" si="12"/>
        <v>36.43</v>
      </c>
      <c r="DO6" s="33">
        <f t="shared" si="12"/>
        <v>46.12</v>
      </c>
      <c r="DP6" s="33">
        <f t="shared" si="12"/>
        <v>47.44</v>
      </c>
      <c r="DQ6" s="32" t="str">
        <f>IF(DQ7="","",IF(DQ7="-","【-】","【"&amp;SUBSTITUTE(TEXT(DQ7,"#,##0.00"),"-","△")&amp;"】"))</f>
        <v>【47.18】</v>
      </c>
      <c r="DR6" s="33">
        <f>IF(DR7="",NA(),DR7)</f>
        <v>1.27</v>
      </c>
      <c r="DS6" s="33">
        <f t="shared" ref="DS6:EA6" si="13">IF(DS7="",NA(),DS7)</f>
        <v>1.27</v>
      </c>
      <c r="DT6" s="33">
        <f t="shared" si="13"/>
        <v>1.22</v>
      </c>
      <c r="DU6" s="33">
        <f t="shared" si="13"/>
        <v>1.22</v>
      </c>
      <c r="DV6" s="33">
        <f t="shared" si="13"/>
        <v>73.17</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2">
        <f t="shared" ref="ED6:EL6" si="14">IF(ED7="",NA(),ED7)</f>
        <v>0</v>
      </c>
      <c r="EE6" s="32">
        <f t="shared" si="14"/>
        <v>0</v>
      </c>
      <c r="EF6" s="32">
        <f t="shared" si="14"/>
        <v>0</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x14ac:dyDescent="0.15">
      <c r="A7" s="26"/>
      <c r="B7" s="35">
        <v>2015</v>
      </c>
      <c r="C7" s="35">
        <v>16942</v>
      </c>
      <c r="D7" s="35">
        <v>46</v>
      </c>
      <c r="E7" s="35">
        <v>1</v>
      </c>
      <c r="F7" s="35">
        <v>0</v>
      </c>
      <c r="G7" s="35">
        <v>1</v>
      </c>
      <c r="H7" s="35" t="s">
        <v>92</v>
      </c>
      <c r="I7" s="35" t="s">
        <v>93</v>
      </c>
      <c r="J7" s="35" t="s">
        <v>94</v>
      </c>
      <c r="K7" s="35" t="s">
        <v>95</v>
      </c>
      <c r="L7" s="35" t="s">
        <v>96</v>
      </c>
      <c r="M7" s="36" t="s">
        <v>97</v>
      </c>
      <c r="N7" s="36">
        <v>25.75</v>
      </c>
      <c r="O7" s="36">
        <v>98.98</v>
      </c>
      <c r="P7" s="36">
        <v>6360</v>
      </c>
      <c r="Q7" s="36">
        <v>5478</v>
      </c>
      <c r="R7" s="36">
        <v>397.72</v>
      </c>
      <c r="S7" s="36">
        <v>13.77</v>
      </c>
      <c r="T7" s="36">
        <v>5322</v>
      </c>
      <c r="U7" s="36">
        <v>5.8</v>
      </c>
      <c r="V7" s="36">
        <v>917.59</v>
      </c>
      <c r="W7" s="36">
        <v>127.12</v>
      </c>
      <c r="X7" s="36">
        <v>129.88999999999999</v>
      </c>
      <c r="Y7" s="36">
        <v>113.32</v>
      </c>
      <c r="Z7" s="36">
        <v>107.74</v>
      </c>
      <c r="AA7" s="36">
        <v>136.15</v>
      </c>
      <c r="AB7" s="36">
        <v>104.82</v>
      </c>
      <c r="AC7" s="36">
        <v>104.95</v>
      </c>
      <c r="AD7" s="36">
        <v>105.53</v>
      </c>
      <c r="AE7" s="36">
        <v>107.2</v>
      </c>
      <c r="AF7" s="36">
        <v>106.62</v>
      </c>
      <c r="AG7" s="36">
        <v>113.56</v>
      </c>
      <c r="AH7" s="36">
        <v>312.77999999999997</v>
      </c>
      <c r="AI7" s="36">
        <v>254.88</v>
      </c>
      <c r="AJ7" s="36">
        <v>248.79</v>
      </c>
      <c r="AK7" s="36">
        <v>168.63</v>
      </c>
      <c r="AL7" s="36">
        <v>136.05000000000001</v>
      </c>
      <c r="AM7" s="36">
        <v>26.83</v>
      </c>
      <c r="AN7" s="36">
        <v>26.81</v>
      </c>
      <c r="AO7" s="36">
        <v>28.31</v>
      </c>
      <c r="AP7" s="36">
        <v>13.46</v>
      </c>
      <c r="AQ7" s="36">
        <v>12.59</v>
      </c>
      <c r="AR7" s="36">
        <v>0.87</v>
      </c>
      <c r="AS7" s="36">
        <v>13094.15</v>
      </c>
      <c r="AT7" s="36">
        <v>10486.8</v>
      </c>
      <c r="AU7" s="36" t="s">
        <v>97</v>
      </c>
      <c r="AV7" s="36">
        <v>194.93</v>
      </c>
      <c r="AW7" s="36">
        <v>1267.46</v>
      </c>
      <c r="AX7" s="36">
        <v>1197.1099999999999</v>
      </c>
      <c r="AY7" s="36">
        <v>1002.64</v>
      </c>
      <c r="AZ7" s="36">
        <v>1164.51</v>
      </c>
      <c r="BA7" s="36">
        <v>434.72</v>
      </c>
      <c r="BB7" s="36">
        <v>416.14</v>
      </c>
      <c r="BC7" s="36">
        <v>262.74</v>
      </c>
      <c r="BD7" s="36">
        <v>761.67</v>
      </c>
      <c r="BE7" s="36">
        <v>706.81</v>
      </c>
      <c r="BF7" s="36">
        <v>673.08</v>
      </c>
      <c r="BG7" s="36">
        <v>656.96</v>
      </c>
      <c r="BH7" s="36">
        <v>618.11</v>
      </c>
      <c r="BI7" s="36">
        <v>532.29999999999995</v>
      </c>
      <c r="BJ7" s="36">
        <v>520.29999999999995</v>
      </c>
      <c r="BK7" s="36">
        <v>498.27</v>
      </c>
      <c r="BL7" s="36">
        <v>495.76</v>
      </c>
      <c r="BM7" s="36">
        <v>487.22</v>
      </c>
      <c r="BN7" s="36">
        <v>276.38</v>
      </c>
      <c r="BO7" s="36">
        <v>97.57</v>
      </c>
      <c r="BP7" s="36">
        <v>99.61</v>
      </c>
      <c r="BQ7" s="36">
        <v>95.83</v>
      </c>
      <c r="BR7" s="36">
        <v>90.96</v>
      </c>
      <c r="BS7" s="36">
        <v>94.82</v>
      </c>
      <c r="BT7" s="36">
        <v>90.17</v>
      </c>
      <c r="BU7" s="36">
        <v>90.69</v>
      </c>
      <c r="BV7" s="36">
        <v>90.64</v>
      </c>
      <c r="BW7" s="36">
        <v>93.66</v>
      </c>
      <c r="BX7" s="36">
        <v>92.76</v>
      </c>
      <c r="BY7" s="36">
        <v>104.99</v>
      </c>
      <c r="BZ7" s="36">
        <v>324.08</v>
      </c>
      <c r="CA7" s="36">
        <v>317.83</v>
      </c>
      <c r="CB7" s="36">
        <v>322.97000000000003</v>
      </c>
      <c r="CC7" s="36">
        <v>342.05</v>
      </c>
      <c r="CD7" s="36">
        <v>327.69</v>
      </c>
      <c r="CE7" s="36">
        <v>210.28</v>
      </c>
      <c r="CF7" s="36">
        <v>211.08</v>
      </c>
      <c r="CG7" s="36">
        <v>213.52</v>
      </c>
      <c r="CH7" s="36">
        <v>208.21</v>
      </c>
      <c r="CI7" s="36">
        <v>208.67</v>
      </c>
      <c r="CJ7" s="36">
        <v>163.72</v>
      </c>
      <c r="CK7" s="36">
        <v>68.599999999999994</v>
      </c>
      <c r="CL7" s="36">
        <v>66.73</v>
      </c>
      <c r="CM7" s="36">
        <v>68.03</v>
      </c>
      <c r="CN7" s="36">
        <v>67.27</v>
      </c>
      <c r="CO7" s="36">
        <v>68.17</v>
      </c>
      <c r="CP7" s="36">
        <v>50.49</v>
      </c>
      <c r="CQ7" s="36">
        <v>49.69</v>
      </c>
      <c r="CR7" s="36">
        <v>49.77</v>
      </c>
      <c r="CS7" s="36">
        <v>49.22</v>
      </c>
      <c r="CT7" s="36">
        <v>49.08</v>
      </c>
      <c r="CU7" s="36">
        <v>59.76</v>
      </c>
      <c r="CV7" s="36">
        <v>49.77</v>
      </c>
      <c r="CW7" s="36">
        <v>51.34</v>
      </c>
      <c r="CX7" s="36">
        <v>49.97</v>
      </c>
      <c r="CY7" s="36">
        <v>47.15</v>
      </c>
      <c r="CZ7" s="36">
        <v>44.79</v>
      </c>
      <c r="DA7" s="36">
        <v>78.7</v>
      </c>
      <c r="DB7" s="36">
        <v>80.010000000000005</v>
      </c>
      <c r="DC7" s="36">
        <v>79.98</v>
      </c>
      <c r="DD7" s="36">
        <v>79.48</v>
      </c>
      <c r="DE7" s="36">
        <v>79.3</v>
      </c>
      <c r="DF7" s="36">
        <v>89.95</v>
      </c>
      <c r="DG7" s="36">
        <v>54.71</v>
      </c>
      <c r="DH7" s="36">
        <v>56.3</v>
      </c>
      <c r="DI7" s="36">
        <v>56.71</v>
      </c>
      <c r="DJ7" s="36">
        <v>57.29</v>
      </c>
      <c r="DK7" s="36">
        <v>59.12</v>
      </c>
      <c r="DL7" s="36">
        <v>34.24</v>
      </c>
      <c r="DM7" s="36">
        <v>35.18</v>
      </c>
      <c r="DN7" s="36">
        <v>36.43</v>
      </c>
      <c r="DO7" s="36">
        <v>46.12</v>
      </c>
      <c r="DP7" s="36">
        <v>47.44</v>
      </c>
      <c r="DQ7" s="36">
        <v>47.18</v>
      </c>
      <c r="DR7" s="36">
        <v>1.27</v>
      </c>
      <c r="DS7" s="36">
        <v>1.27</v>
      </c>
      <c r="DT7" s="36">
        <v>1.22</v>
      </c>
      <c r="DU7" s="36">
        <v>1.22</v>
      </c>
      <c r="DV7" s="36">
        <v>73.17</v>
      </c>
      <c r="DW7" s="36">
        <v>6.81</v>
      </c>
      <c r="DX7" s="36">
        <v>8.41</v>
      </c>
      <c r="DY7" s="36">
        <v>8.7200000000000006</v>
      </c>
      <c r="DZ7" s="36">
        <v>9.86</v>
      </c>
      <c r="EA7" s="36">
        <v>11.16</v>
      </c>
      <c r="EB7" s="36">
        <v>13.18</v>
      </c>
      <c r="EC7" s="36">
        <v>0</v>
      </c>
      <c r="ED7" s="36">
        <v>0</v>
      </c>
      <c r="EE7" s="36">
        <v>0</v>
      </c>
      <c r="EF7" s="36">
        <v>0</v>
      </c>
      <c r="EG7" s="36">
        <v>0</v>
      </c>
      <c r="EH7" s="36">
        <v>0.82</v>
      </c>
      <c r="EI7" s="36">
        <v>0.66</v>
      </c>
      <c r="EJ7" s="36">
        <v>0.64</v>
      </c>
      <c r="EK7" s="36">
        <v>0.56000000000000005</v>
      </c>
      <c r="EL7" s="36">
        <v>0.65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2017-02-07T06:50:25Z</cp:lastPrinted>
  <dcterms:created xsi:type="dcterms:W3CDTF">2017-02-01T08:33:21Z</dcterms:created>
  <dcterms:modified xsi:type="dcterms:W3CDTF">2017-02-07T07:14:41Z</dcterms:modified>
  <cp:category/>
</cp:coreProperties>
</file>